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a\offline\jonathan.teghtmeyer\Desktop\Financial Analysis\"/>
    </mc:Choice>
  </mc:AlternateContent>
  <xr:revisionPtr revIDLastSave="0" documentId="13_ncr:1_{60EF621B-D12D-4129-AC14-1A17BE4A04A4}" xr6:coauthVersionLast="36" xr6:coauthVersionMax="36" xr10:uidLastSave="{00000000-0000-0000-0000-000000000000}"/>
  <bookViews>
    <workbookView xWindow="0" yWindow="0" windowWidth="21570" windowHeight="7380" xr2:uid="{E4C76BFD-E54D-4851-AD2A-0C1282A183B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3" i="1"/>
  <c r="J69" i="1"/>
  <c r="I69" i="1"/>
  <c r="D69" i="1"/>
  <c r="J67" i="1"/>
  <c r="H67" i="1"/>
  <c r="H4" i="1" l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I3" i="1"/>
  <c r="H3" i="1"/>
  <c r="E67" i="1"/>
  <c r="F67" i="1"/>
  <c r="G67" i="1"/>
  <c r="C67" i="1"/>
  <c r="D67" i="1"/>
  <c r="I67" i="1" s="1"/>
  <c r="B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Jonathan Teghtmeyer</author>
  </authors>
  <commentList>
    <comment ref="H67" authorId="0" shapeId="0" xr:uid="{FE4E32B2-A0E6-4D5A-B0C2-A32DBD090AA5}">
      <text>
        <r>
          <rPr>
            <b/>
            <sz val="9"/>
            <color indexed="81"/>
            <rFont val="Tahoma"/>
            <family val="2"/>
          </rPr>
          <t>Jonathan Teghtmeyer:</t>
        </r>
        <r>
          <rPr>
            <sz val="9"/>
            <color indexed="81"/>
            <rFont val="Tahoma"/>
            <family val="2"/>
          </rPr>
          <t xml:space="preserve">
Weighted total with ECS funded at 0.5</t>
        </r>
      </text>
    </comment>
    <comment ref="D69" authorId="0" shapeId="0" xr:uid="{41B30A5F-4266-4B92-BD95-FE5B0552D26A}">
      <text>
        <r>
          <rPr>
            <b/>
            <sz val="9"/>
            <color indexed="81"/>
            <rFont val="Tahoma"/>
            <family val="2"/>
          </rPr>
          <t>Jonathan Teghtmeyer:</t>
        </r>
        <r>
          <rPr>
            <sz val="9"/>
            <color indexed="81"/>
            <rFont val="Tahoma"/>
            <family val="2"/>
          </rPr>
          <t xml:space="preserve">
Weighted total with ECS funded at 0.5
</t>
        </r>
      </text>
    </comment>
    <comment ref="G69" authorId="0" shapeId="0" xr:uid="{C0BFFB1D-B7D1-453E-85E9-D6483FB259B2}">
      <text>
        <r>
          <rPr>
            <b/>
            <sz val="9"/>
            <color indexed="81"/>
            <rFont val="Tahoma"/>
            <family val="2"/>
          </rPr>
          <t>Jonathan Teghtmeyer:</t>
        </r>
        <r>
          <rPr>
            <sz val="9"/>
            <color indexed="81"/>
            <rFont val="Tahoma"/>
            <family val="2"/>
          </rPr>
          <t xml:space="preserve">
Weighted total with ECS funded at 0.5</t>
        </r>
      </text>
    </comment>
  </commentList>
</comments>
</file>

<file path=xl/sharedStrings.xml><?xml version="1.0" encoding="utf-8"?>
<sst xmlns="http://schemas.openxmlformats.org/spreadsheetml/2006/main" count="78" uniqueCount="74">
  <si>
    <t>School Jurisdiction</t>
  </si>
  <si>
    <t>2018/19</t>
  </si>
  <si>
    <t>2019/20</t>
  </si>
  <si>
    <t>ECS Enrolment</t>
  </si>
  <si>
    <t>1 - 12 Enrolment</t>
  </si>
  <si>
    <t>Total Funding</t>
  </si>
  <si>
    <t>The Aspen View School Division</t>
  </si>
  <si>
    <t>The Battle River School Division</t>
  </si>
  <si>
    <t>The Black Gold School Division</t>
  </si>
  <si>
    <t>The Buffalo Trail School Division</t>
  </si>
  <si>
    <t>The Calgary School Division</t>
  </si>
  <si>
    <t>The Calgary Roman Catholic Separate School Division</t>
  </si>
  <si>
    <t>The Canadian Rockies School Division</t>
  </si>
  <si>
    <t>The Chinook's Edge School Division</t>
  </si>
  <si>
    <t>The Christ the Redeemer Catholic Separate School Division</t>
  </si>
  <si>
    <t>The Clearview School Division</t>
  </si>
  <si>
    <t>The East Central Alberta Catholic Separate School Division</t>
  </si>
  <si>
    <t>The East Central Francophone Education Region</t>
  </si>
  <si>
    <t>The Edmonton Catholic Separate School Division</t>
  </si>
  <si>
    <t>The Edmonton School Division</t>
  </si>
  <si>
    <t>The Elk Island Catholic Separate School Division</t>
  </si>
  <si>
    <t>The Elk Island School Division</t>
  </si>
  <si>
    <t>The Evergreen Catholic Separate School Division</t>
  </si>
  <si>
    <t>The Foothills School Division</t>
  </si>
  <si>
    <t>The Fort McMurray Roman Catholic Separate School Division</t>
  </si>
  <si>
    <t>The Fort McMurray School Division</t>
  </si>
  <si>
    <t>The Fort Vermilion School Division</t>
  </si>
  <si>
    <t>The Golden Hills School Division</t>
  </si>
  <si>
    <t>The Grande Prairie Roman Catholic Separate School Division</t>
  </si>
  <si>
    <t>The Grande Prairie School Division</t>
  </si>
  <si>
    <t>The Grande Yellowhead School Division</t>
  </si>
  <si>
    <t>The Grasslands School Division</t>
  </si>
  <si>
    <t>The Greater North Central Francophone Education Region</t>
  </si>
  <si>
    <t>The Greater St. Albert Roman Catholic Separate School Division</t>
  </si>
  <si>
    <t>The High Prairie School Division</t>
  </si>
  <si>
    <t>The Holy Family Catholic Separate School Division</t>
  </si>
  <si>
    <t>The Holy Spirit Roman Catholic Separate School Division</t>
  </si>
  <si>
    <t>The Horizon School Division</t>
  </si>
  <si>
    <t>The Lakeland Roman Catholic Separate School Division</t>
  </si>
  <si>
    <t>The Lethbridge School Division</t>
  </si>
  <si>
    <t>The Living Waters Catholic Separate School Division</t>
  </si>
  <si>
    <t>The Livingstone Range School Division</t>
  </si>
  <si>
    <t>Lloydminster Public School Division</t>
  </si>
  <si>
    <t>Lloydminster Roman Catholic Separate School Division</t>
  </si>
  <si>
    <t>The Medicine Hat Roman Catholic Separate School Division</t>
  </si>
  <si>
    <t>The Medicine Hat School Division</t>
  </si>
  <si>
    <t>The Northern Gateway School Division</t>
  </si>
  <si>
    <t>The Northern Lights School Division</t>
  </si>
  <si>
    <t>The Northland School Division</t>
  </si>
  <si>
    <t>The Northwest Francophone Education Region</t>
  </si>
  <si>
    <t>The Palliser School Division</t>
  </si>
  <si>
    <t>The Parkland School Division</t>
  </si>
  <si>
    <t>The Peace River School Division</t>
  </si>
  <si>
    <t>The Peace Wapiti School Division</t>
  </si>
  <si>
    <t>The Pembina Hills School Division</t>
  </si>
  <si>
    <t>The Prairie Land School Division</t>
  </si>
  <si>
    <t>The Prairie Rose School Division</t>
  </si>
  <si>
    <t>The Red Deer Catholic Separate School Division</t>
  </si>
  <si>
    <t>The Red Deer School Division</t>
  </si>
  <si>
    <t>The Rocky View School Division</t>
  </si>
  <si>
    <t>The Southern Francophone Education Region</t>
  </si>
  <si>
    <t>The St. Albert School Division</t>
  </si>
  <si>
    <t>The St. Paul School Division</t>
  </si>
  <si>
    <t>The St. Thomas Aquinas Roman Catholic Separate School Division</t>
  </si>
  <si>
    <t>The Sturgeon School Division</t>
  </si>
  <si>
    <t>The Westwind School Division</t>
  </si>
  <si>
    <t>The Wetaskiwin School Division</t>
  </si>
  <si>
    <t>The Wild Rose School Division</t>
  </si>
  <si>
    <t>The Wolf Creek School Division</t>
  </si>
  <si>
    <t>TOTALS</t>
  </si>
  <si>
    <t>PER PUPIL</t>
  </si>
  <si>
    <t>Difference</t>
  </si>
  <si>
    <t>Total Enrolment</t>
  </si>
  <si>
    <t>Per cent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</si>
</sst>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0_ ;[Red]\-0\ 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4" borderId="2" applyNumberFormat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3" fontId="0" fillId="3" borderId="1" xfId="0" applyNumberFormat="1" applyFill="1" applyBorder="1"/>
    <xf numFmtId="3" fontId="0" fillId="2" borderId="1" xfId="0" applyNumberFormat="1" applyFill="1" applyBorder="1"/>
    <xf numFmtId="164" fontId="2" fillId="2" borderId="1" xfId="1" applyNumberFormat="1" applyFont="1" applyFill="1" applyBorder="1" applyAlignment="1">
      <alignment horizontal="left" indent="2"/>
    </xf>
    <xf numFmtId="164" fontId="0" fillId="2" borderId="1" xfId="1" applyNumberFormat="1" applyFont="1" applyFill="1" applyBorder="1" applyAlignment="1">
      <alignment horizontal="left" indent="2"/>
    </xf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3" fillId="4" borderId="2" xfId="2" applyNumberFormat="1"/>
    <xf numFmtId="6" fontId="3" fillId="4" borderId="2" xfId="2" applyNumberFormat="1"/>
    <xf numFmtId="0" fontId="3" fillId="4" borderId="2" xfId="2"/>
    <xf numFmtId="166" fontId="3" fillId="4" borderId="2" xfId="2" applyNumberFormat="1"/>
    <xf numFmtId="165" fontId="3" fillId="4" borderId="2" xfId="2" applyNumberFormat="1" applyFont="1"/>
    <xf numFmtId="6" fontId="3" fillId="4" borderId="2" xfId="2" applyNumberFormat="1" applyFont="1"/>
    <xf numFmtId="166" fontId="3" fillId="4" borderId="2" xfId="2" applyNumberFormat="1" applyFont="1"/>
  </cellXfs>
  <cellStyles count="3">
    <cellStyle name="Currency" xfId="1" builtinId="4"/>
    <cellStyle name="Normal" xfId="0" builtinId="0"/>
    <cellStyle name="Output" xfId="2" builtinId="2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16A21-C0C0-439E-8C0D-EA8E641A221F}">
  <dimension ref="A1:J69"/>
  <sheetViews>
    <sheetView tabSelected="1" topLeftCell="A48" workbookViewId="0">
      <selection activeCell="J78" sqref="J78"/>
    </sheetView>
  </sheetViews>
  <sheetFormatPr defaultRowHeight="15" x14ac:dyDescent="0.25"/>
  <cols>
    <col min="1" max="1" width="52.140625" style="5" customWidth="1"/>
    <col min="2" max="2" width="14" style="6" bestFit="1" customWidth="1"/>
    <col min="3" max="3" width="15.42578125" style="6" bestFit="1" customWidth="1"/>
    <col min="4" max="4" width="21.7109375" style="11" bestFit="1" customWidth="1"/>
    <col min="5" max="5" width="14" style="7" bestFit="1" customWidth="1"/>
    <col min="6" max="6" width="15.42578125" style="7" bestFit="1" customWidth="1"/>
    <col min="7" max="7" width="19" style="13" bestFit="1" customWidth="1"/>
    <col min="8" max="8" width="15.28515625" style="14" bestFit="1" customWidth="1"/>
    <col min="9" max="9" width="16.5703125" style="15" customWidth="1"/>
    <col min="10" max="10" width="18.42578125" style="16" bestFit="1" customWidth="1"/>
  </cols>
  <sheetData>
    <row r="1" spans="1:10" s="1" customFormat="1" x14ac:dyDescent="0.25">
      <c r="A1" s="2"/>
      <c r="B1" s="3" t="s">
        <v>1</v>
      </c>
      <c r="C1" s="3"/>
      <c r="D1" s="10"/>
      <c r="E1" s="4" t="s">
        <v>2</v>
      </c>
      <c r="F1" s="4"/>
      <c r="G1" s="12"/>
      <c r="H1" s="14" t="s">
        <v>71</v>
      </c>
      <c r="I1" s="15"/>
      <c r="J1" s="16"/>
    </row>
    <row r="2" spans="1:10" s="1" customFormat="1" x14ac:dyDescent="0.25">
      <c r="A2" s="2" t="s">
        <v>0</v>
      </c>
      <c r="B2" s="3" t="s">
        <v>3</v>
      </c>
      <c r="C2" s="3" t="s">
        <v>4</v>
      </c>
      <c r="D2" s="10" t="s">
        <v>5</v>
      </c>
      <c r="E2" s="4" t="s">
        <v>3</v>
      </c>
      <c r="F2" s="4" t="s">
        <v>4</v>
      </c>
      <c r="G2" s="12" t="s">
        <v>5</v>
      </c>
      <c r="H2" s="14" t="s">
        <v>72</v>
      </c>
      <c r="I2" s="15" t="s">
        <v>5</v>
      </c>
      <c r="J2" s="16" t="s">
        <v>73</v>
      </c>
    </row>
    <row r="3" spans="1:10" x14ac:dyDescent="0.25">
      <c r="A3" s="5" t="s">
        <v>6</v>
      </c>
      <c r="B3" s="6">
        <v>210</v>
      </c>
      <c r="C3" s="9">
        <v>2390</v>
      </c>
      <c r="D3" s="11">
        <v>36184000</v>
      </c>
      <c r="E3" s="7">
        <v>189</v>
      </c>
      <c r="F3" s="7">
        <v>2395</v>
      </c>
      <c r="G3" s="13">
        <v>35157000</v>
      </c>
      <c r="H3" s="14">
        <f>F3+E3-C3-B3</f>
        <v>-16</v>
      </c>
      <c r="I3" s="15">
        <f>G3-D3</f>
        <v>-1027000</v>
      </c>
      <c r="J3" s="17">
        <f>I3/D3</f>
        <v>-2.8382710590316163E-2</v>
      </c>
    </row>
    <row r="4" spans="1:10" x14ac:dyDescent="0.25">
      <c r="A4" s="5" t="s">
        <v>7</v>
      </c>
      <c r="B4" s="6">
        <v>442</v>
      </c>
      <c r="C4" s="9">
        <v>5569</v>
      </c>
      <c r="D4" s="11">
        <v>70982000</v>
      </c>
      <c r="E4" s="7">
        <v>489</v>
      </c>
      <c r="F4" s="8">
        <v>5421</v>
      </c>
      <c r="G4" s="13">
        <v>68504000</v>
      </c>
      <c r="H4" s="14">
        <f t="shared" ref="H4:H65" si="0">F4+E4-C4-B4</f>
        <v>-101</v>
      </c>
      <c r="I4" s="15">
        <f t="shared" ref="I4:I65" si="1">G4-D4</f>
        <v>-2478000</v>
      </c>
      <c r="J4" s="17">
        <f t="shared" ref="J4:J65" si="2">I4/D4</f>
        <v>-3.4910258938885913E-2</v>
      </c>
    </row>
    <row r="5" spans="1:10" x14ac:dyDescent="0.25">
      <c r="A5" s="5" t="s">
        <v>8</v>
      </c>
      <c r="B5" s="6">
        <v>1162</v>
      </c>
      <c r="C5" s="9">
        <v>10655</v>
      </c>
      <c r="D5" s="11">
        <v>116485000</v>
      </c>
      <c r="E5" s="7">
        <v>1177</v>
      </c>
      <c r="F5" s="8">
        <v>11037</v>
      </c>
      <c r="G5" s="13">
        <v>115842000</v>
      </c>
      <c r="H5" s="14">
        <f t="shared" si="0"/>
        <v>397</v>
      </c>
      <c r="I5" s="15">
        <f t="shared" si="1"/>
        <v>-643000</v>
      </c>
      <c r="J5" s="17">
        <f t="shared" si="2"/>
        <v>-5.5200240374297122E-3</v>
      </c>
    </row>
    <row r="6" spans="1:10" x14ac:dyDescent="0.25">
      <c r="A6" s="5" t="s">
        <v>9</v>
      </c>
      <c r="B6" s="6">
        <v>234</v>
      </c>
      <c r="C6" s="9">
        <v>3743</v>
      </c>
      <c r="D6" s="11">
        <v>49392000</v>
      </c>
      <c r="E6" s="7">
        <v>234</v>
      </c>
      <c r="F6" s="8">
        <v>3724</v>
      </c>
      <c r="G6" s="13">
        <v>47939000</v>
      </c>
      <c r="H6" s="14">
        <f t="shared" si="0"/>
        <v>-19</v>
      </c>
      <c r="I6" s="15">
        <f t="shared" si="1"/>
        <v>-1453000</v>
      </c>
      <c r="J6" s="17">
        <f t="shared" si="2"/>
        <v>-2.9417719468739875E-2</v>
      </c>
    </row>
    <row r="7" spans="1:10" x14ac:dyDescent="0.25">
      <c r="A7" s="5" t="s">
        <v>11</v>
      </c>
      <c r="B7" s="9">
        <v>4267</v>
      </c>
      <c r="C7" s="9">
        <v>52419</v>
      </c>
      <c r="D7" s="11">
        <v>536982000</v>
      </c>
      <c r="E7" s="8">
        <v>4344</v>
      </c>
      <c r="F7" s="8">
        <v>53485</v>
      </c>
      <c r="G7" s="13">
        <v>525951000</v>
      </c>
      <c r="H7" s="14">
        <f t="shared" si="0"/>
        <v>1143</v>
      </c>
      <c r="I7" s="15">
        <f t="shared" si="1"/>
        <v>-11031000</v>
      </c>
      <c r="J7" s="17">
        <f t="shared" si="2"/>
        <v>-2.0542588019710158E-2</v>
      </c>
    </row>
    <row r="8" spans="1:10" x14ac:dyDescent="0.25">
      <c r="A8" s="5" t="s">
        <v>10</v>
      </c>
      <c r="B8" s="9">
        <v>8931</v>
      </c>
      <c r="C8" s="9">
        <v>112040</v>
      </c>
      <c r="D8" s="11">
        <v>1176578000</v>
      </c>
      <c r="E8" s="8">
        <v>9254</v>
      </c>
      <c r="F8" s="8">
        <v>114946</v>
      </c>
      <c r="G8" s="13">
        <v>1144696000</v>
      </c>
      <c r="H8" s="14">
        <f t="shared" si="0"/>
        <v>3229</v>
      </c>
      <c r="I8" s="15">
        <f t="shared" si="1"/>
        <v>-31882000</v>
      </c>
      <c r="J8" s="17">
        <f t="shared" si="2"/>
        <v>-2.7097226023264077E-2</v>
      </c>
    </row>
    <row r="9" spans="1:10" x14ac:dyDescent="0.25">
      <c r="A9" s="5" t="s">
        <v>12</v>
      </c>
      <c r="B9" s="6">
        <v>136</v>
      </c>
      <c r="C9" s="9">
        <v>1716</v>
      </c>
      <c r="D9" s="11">
        <v>19976000</v>
      </c>
      <c r="E9" s="7">
        <v>148</v>
      </c>
      <c r="F9" s="8">
        <v>1700</v>
      </c>
      <c r="G9" s="13">
        <v>18961000</v>
      </c>
      <c r="H9" s="14">
        <f t="shared" si="0"/>
        <v>-4</v>
      </c>
      <c r="I9" s="15">
        <f t="shared" si="1"/>
        <v>-1015000</v>
      </c>
      <c r="J9" s="17">
        <f t="shared" si="2"/>
        <v>-5.0810973167801358E-2</v>
      </c>
    </row>
    <row r="10" spans="1:10" x14ac:dyDescent="0.25">
      <c r="A10" s="5" t="s">
        <v>13</v>
      </c>
      <c r="B10" s="6">
        <v>939</v>
      </c>
      <c r="C10" s="9">
        <v>10011</v>
      </c>
      <c r="D10" s="11">
        <v>111753000</v>
      </c>
      <c r="E10" s="7">
        <v>948</v>
      </c>
      <c r="F10" s="8">
        <v>10035</v>
      </c>
      <c r="G10" s="13">
        <v>109290000</v>
      </c>
      <c r="H10" s="14">
        <f t="shared" si="0"/>
        <v>33</v>
      </c>
      <c r="I10" s="15">
        <f t="shared" si="1"/>
        <v>-2463000</v>
      </c>
      <c r="J10" s="17">
        <f t="shared" si="2"/>
        <v>-2.2039676787200344E-2</v>
      </c>
    </row>
    <row r="11" spans="1:10" x14ac:dyDescent="0.25">
      <c r="A11" s="5" t="s">
        <v>14</v>
      </c>
      <c r="B11" s="6">
        <v>523</v>
      </c>
      <c r="C11" s="9">
        <v>8394</v>
      </c>
      <c r="D11" s="11">
        <v>88060000</v>
      </c>
      <c r="E11" s="7">
        <v>454</v>
      </c>
      <c r="F11" s="8">
        <v>8434</v>
      </c>
      <c r="G11" s="13">
        <v>86167000</v>
      </c>
      <c r="H11" s="14">
        <f t="shared" si="0"/>
        <v>-29</v>
      </c>
      <c r="I11" s="15">
        <f t="shared" si="1"/>
        <v>-1893000</v>
      </c>
      <c r="J11" s="17">
        <f t="shared" si="2"/>
        <v>-2.1496706790824438E-2</v>
      </c>
    </row>
    <row r="12" spans="1:10" x14ac:dyDescent="0.25">
      <c r="A12" s="5" t="s">
        <v>15</v>
      </c>
      <c r="B12" s="6">
        <v>210</v>
      </c>
      <c r="C12" s="9">
        <v>2158</v>
      </c>
      <c r="D12" s="11">
        <v>28859000</v>
      </c>
      <c r="E12" s="7">
        <v>170</v>
      </c>
      <c r="F12" s="8">
        <v>2205</v>
      </c>
      <c r="G12" s="13">
        <v>28234000</v>
      </c>
      <c r="H12" s="14">
        <f t="shared" si="0"/>
        <v>7</v>
      </c>
      <c r="I12" s="15">
        <f t="shared" si="1"/>
        <v>-625000</v>
      </c>
      <c r="J12" s="17">
        <f t="shared" si="2"/>
        <v>-2.1657022072836898E-2</v>
      </c>
    </row>
    <row r="13" spans="1:10" x14ac:dyDescent="0.25">
      <c r="A13" s="5" t="s">
        <v>16</v>
      </c>
      <c r="B13" s="6">
        <v>145</v>
      </c>
      <c r="C13" s="9">
        <v>1861</v>
      </c>
      <c r="D13" s="11">
        <v>20845000</v>
      </c>
      <c r="E13" s="7">
        <v>121</v>
      </c>
      <c r="F13" s="8">
        <v>1917</v>
      </c>
      <c r="G13" s="13">
        <v>20642000</v>
      </c>
      <c r="H13" s="14">
        <f t="shared" si="0"/>
        <v>32</v>
      </c>
      <c r="I13" s="15">
        <f t="shared" si="1"/>
        <v>-203000</v>
      </c>
      <c r="J13" s="17">
        <f t="shared" si="2"/>
        <v>-9.7385464140081549E-3</v>
      </c>
    </row>
    <row r="14" spans="1:10" x14ac:dyDescent="0.25">
      <c r="A14" s="5" t="s">
        <v>17</v>
      </c>
      <c r="B14" s="6">
        <v>173</v>
      </c>
      <c r="C14" s="6">
        <v>625</v>
      </c>
      <c r="D14" s="11">
        <v>12713000</v>
      </c>
      <c r="E14" s="7">
        <v>169</v>
      </c>
      <c r="F14" s="7">
        <v>647</v>
      </c>
      <c r="G14" s="13">
        <v>12539000</v>
      </c>
      <c r="H14" s="14">
        <f t="shared" si="0"/>
        <v>18</v>
      </c>
      <c r="I14" s="15">
        <f t="shared" si="1"/>
        <v>-174000</v>
      </c>
      <c r="J14" s="17">
        <f t="shared" si="2"/>
        <v>-1.36867773145599E-2</v>
      </c>
    </row>
    <row r="15" spans="1:10" x14ac:dyDescent="0.25">
      <c r="A15" s="5" t="s">
        <v>18</v>
      </c>
      <c r="B15" s="9">
        <v>5092</v>
      </c>
      <c r="C15" s="9">
        <v>37268</v>
      </c>
      <c r="D15" s="11">
        <v>444346000</v>
      </c>
      <c r="E15" s="8">
        <v>5310</v>
      </c>
      <c r="F15" s="8">
        <v>38147</v>
      </c>
      <c r="G15" s="13">
        <v>434339000</v>
      </c>
      <c r="H15" s="14">
        <f t="shared" si="0"/>
        <v>1097</v>
      </c>
      <c r="I15" s="15">
        <f t="shared" si="1"/>
        <v>-10007000</v>
      </c>
      <c r="J15" s="17">
        <f t="shared" si="2"/>
        <v>-2.2520738343543095E-2</v>
      </c>
    </row>
    <row r="16" spans="1:10" x14ac:dyDescent="0.25">
      <c r="A16" s="5" t="s">
        <v>19</v>
      </c>
      <c r="B16" s="9">
        <v>9075</v>
      </c>
      <c r="C16" s="9">
        <v>91760</v>
      </c>
      <c r="D16" s="11">
        <v>1026054000</v>
      </c>
      <c r="E16" s="8">
        <v>9523</v>
      </c>
      <c r="F16" s="8">
        <v>94734</v>
      </c>
      <c r="G16" s="13">
        <v>1016388000</v>
      </c>
      <c r="H16" s="14">
        <f t="shared" si="0"/>
        <v>3422</v>
      </c>
      <c r="I16" s="15">
        <f t="shared" si="1"/>
        <v>-9666000</v>
      </c>
      <c r="J16" s="17">
        <f t="shared" si="2"/>
        <v>-9.4205568127993262E-3</v>
      </c>
    </row>
    <row r="17" spans="1:10" x14ac:dyDescent="0.25">
      <c r="A17" s="5" t="s">
        <v>20</v>
      </c>
      <c r="B17" s="6">
        <v>485</v>
      </c>
      <c r="C17" s="9">
        <v>6148</v>
      </c>
      <c r="D17" s="11">
        <v>68494000</v>
      </c>
      <c r="E17" s="7">
        <v>555</v>
      </c>
      <c r="F17" s="8">
        <v>6111</v>
      </c>
      <c r="G17" s="13">
        <v>67068000</v>
      </c>
      <c r="H17" s="14">
        <f t="shared" si="0"/>
        <v>33</v>
      </c>
      <c r="I17" s="15">
        <f t="shared" si="1"/>
        <v>-1426000</v>
      </c>
      <c r="J17" s="17">
        <f t="shared" si="2"/>
        <v>-2.0819341840161182E-2</v>
      </c>
    </row>
    <row r="18" spans="1:10" x14ac:dyDescent="0.25">
      <c r="A18" s="5" t="s">
        <v>21</v>
      </c>
      <c r="B18" s="9">
        <v>1422</v>
      </c>
      <c r="C18" s="9">
        <v>15771</v>
      </c>
      <c r="D18" s="11">
        <v>171796000</v>
      </c>
      <c r="E18" s="8">
        <v>1439</v>
      </c>
      <c r="F18" s="8">
        <v>15870</v>
      </c>
      <c r="G18" s="13">
        <v>165318000</v>
      </c>
      <c r="H18" s="14">
        <f t="shared" si="0"/>
        <v>116</v>
      </c>
      <c r="I18" s="15">
        <f t="shared" si="1"/>
        <v>-6478000</v>
      </c>
      <c r="J18" s="17">
        <f t="shared" si="2"/>
        <v>-3.7707513562597501E-2</v>
      </c>
    </row>
    <row r="19" spans="1:10" x14ac:dyDescent="0.25">
      <c r="A19" s="5" t="s">
        <v>22</v>
      </c>
      <c r="B19" s="6">
        <v>305</v>
      </c>
      <c r="C19" s="9">
        <v>3936</v>
      </c>
      <c r="D19" s="11">
        <v>40696000</v>
      </c>
      <c r="E19" s="7">
        <v>299</v>
      </c>
      <c r="F19" s="8">
        <v>3985</v>
      </c>
      <c r="G19" s="13">
        <v>39203000</v>
      </c>
      <c r="H19" s="14">
        <f t="shared" si="0"/>
        <v>43</v>
      </c>
      <c r="I19" s="15">
        <f t="shared" si="1"/>
        <v>-1493000</v>
      </c>
      <c r="J19" s="17">
        <f t="shared" si="2"/>
        <v>-3.6686652250835464E-2</v>
      </c>
    </row>
    <row r="20" spans="1:10" x14ac:dyDescent="0.25">
      <c r="A20" s="5" t="s">
        <v>23</v>
      </c>
      <c r="B20" s="6">
        <v>573</v>
      </c>
      <c r="C20" s="9">
        <v>7392</v>
      </c>
      <c r="D20" s="11">
        <v>79488000</v>
      </c>
      <c r="E20" s="7">
        <v>559</v>
      </c>
      <c r="F20" s="8">
        <v>7505</v>
      </c>
      <c r="G20" s="13">
        <v>77812000</v>
      </c>
      <c r="H20" s="14">
        <f t="shared" si="0"/>
        <v>99</v>
      </c>
      <c r="I20" s="15">
        <f t="shared" si="1"/>
        <v>-1676000</v>
      </c>
      <c r="J20" s="17">
        <f t="shared" si="2"/>
        <v>-2.1084943639291465E-2</v>
      </c>
    </row>
    <row r="21" spans="1:10" x14ac:dyDescent="0.25">
      <c r="A21" s="5" t="s">
        <v>24</v>
      </c>
      <c r="B21" s="6">
        <v>900</v>
      </c>
      <c r="C21" s="9">
        <v>5247</v>
      </c>
      <c r="D21" s="11">
        <v>76941000</v>
      </c>
      <c r="E21" s="7">
        <v>696</v>
      </c>
      <c r="F21" s="8">
        <v>5515</v>
      </c>
      <c r="G21" s="13">
        <v>75739000</v>
      </c>
      <c r="H21" s="14">
        <f t="shared" si="0"/>
        <v>64</v>
      </c>
      <c r="I21" s="15">
        <f t="shared" si="1"/>
        <v>-1202000</v>
      </c>
      <c r="J21" s="17">
        <f t="shared" si="2"/>
        <v>-1.5622359990122301E-2</v>
      </c>
    </row>
    <row r="22" spans="1:10" x14ac:dyDescent="0.25">
      <c r="A22" s="5" t="s">
        <v>25</v>
      </c>
      <c r="B22" s="6">
        <v>943</v>
      </c>
      <c r="C22" s="9">
        <v>4843</v>
      </c>
      <c r="D22" s="11">
        <v>75027000</v>
      </c>
      <c r="E22" s="7">
        <v>824</v>
      </c>
      <c r="F22" s="8">
        <v>5190</v>
      </c>
      <c r="G22" s="13">
        <v>74602000</v>
      </c>
      <c r="H22" s="14">
        <f t="shared" si="0"/>
        <v>228</v>
      </c>
      <c r="I22" s="15">
        <f t="shared" si="1"/>
        <v>-425000</v>
      </c>
      <c r="J22" s="17">
        <f t="shared" si="2"/>
        <v>-5.6646274008023776E-3</v>
      </c>
    </row>
    <row r="23" spans="1:10" x14ac:dyDescent="0.25">
      <c r="A23" s="5" t="s">
        <v>26</v>
      </c>
      <c r="B23" s="6">
        <v>335</v>
      </c>
      <c r="C23" s="9">
        <v>2710</v>
      </c>
      <c r="D23" s="11">
        <v>42846000</v>
      </c>
      <c r="E23" s="7">
        <v>319</v>
      </c>
      <c r="F23" s="8">
        <v>2758</v>
      </c>
      <c r="G23" s="13">
        <v>42230000</v>
      </c>
      <c r="H23" s="14">
        <f t="shared" si="0"/>
        <v>32</v>
      </c>
      <c r="I23" s="15">
        <f t="shared" si="1"/>
        <v>-616000</v>
      </c>
      <c r="J23" s="17">
        <f t="shared" si="2"/>
        <v>-1.4377071371890024E-2</v>
      </c>
    </row>
    <row r="24" spans="1:10" x14ac:dyDescent="0.25">
      <c r="A24" s="5" t="s">
        <v>27</v>
      </c>
      <c r="B24" s="6">
        <v>433</v>
      </c>
      <c r="C24" s="9">
        <v>5840</v>
      </c>
      <c r="D24" s="11">
        <v>66078000</v>
      </c>
      <c r="E24" s="7">
        <v>456</v>
      </c>
      <c r="F24" s="8">
        <v>5914</v>
      </c>
      <c r="G24" s="13">
        <v>65478000</v>
      </c>
      <c r="H24" s="14">
        <f t="shared" si="0"/>
        <v>97</v>
      </c>
      <c r="I24" s="15">
        <f t="shared" si="1"/>
        <v>-600000</v>
      </c>
      <c r="J24" s="17">
        <f t="shared" si="2"/>
        <v>-9.0801779714882406E-3</v>
      </c>
    </row>
    <row r="25" spans="1:10" x14ac:dyDescent="0.25">
      <c r="A25" s="5" t="s">
        <v>28</v>
      </c>
      <c r="B25" s="6">
        <v>588</v>
      </c>
      <c r="C25" s="9">
        <v>4625</v>
      </c>
      <c r="D25" s="11">
        <v>57024000</v>
      </c>
      <c r="E25" s="7">
        <v>549</v>
      </c>
      <c r="F25" s="8">
        <v>4854</v>
      </c>
      <c r="G25" s="13">
        <v>56263000</v>
      </c>
      <c r="H25" s="14">
        <f t="shared" si="0"/>
        <v>190</v>
      </c>
      <c r="I25" s="15">
        <f t="shared" si="1"/>
        <v>-761000</v>
      </c>
      <c r="J25" s="17">
        <f t="shared" si="2"/>
        <v>-1.3345258136924804E-2</v>
      </c>
    </row>
    <row r="26" spans="1:10" x14ac:dyDescent="0.25">
      <c r="A26" s="5" t="s">
        <v>29</v>
      </c>
      <c r="B26" s="6">
        <v>874</v>
      </c>
      <c r="C26" s="9">
        <v>7343</v>
      </c>
      <c r="D26" s="11">
        <v>86189000</v>
      </c>
      <c r="E26" s="7">
        <v>890</v>
      </c>
      <c r="F26" s="8">
        <v>7390</v>
      </c>
      <c r="G26" s="13">
        <v>83609000</v>
      </c>
      <c r="H26" s="14">
        <f t="shared" si="0"/>
        <v>63</v>
      </c>
      <c r="I26" s="15">
        <f t="shared" si="1"/>
        <v>-2580000</v>
      </c>
      <c r="J26" s="17">
        <f t="shared" si="2"/>
        <v>-2.9934214342897586E-2</v>
      </c>
    </row>
    <row r="27" spans="1:10" x14ac:dyDescent="0.25">
      <c r="A27" s="5" t="s">
        <v>30</v>
      </c>
      <c r="B27" s="6">
        <v>399</v>
      </c>
      <c r="C27" s="9">
        <v>4102</v>
      </c>
      <c r="D27" s="11">
        <v>53257000</v>
      </c>
      <c r="E27" s="7">
        <v>364</v>
      </c>
      <c r="F27" s="8">
        <v>4218</v>
      </c>
      <c r="G27" s="13">
        <v>52945000</v>
      </c>
      <c r="H27" s="14">
        <f t="shared" si="0"/>
        <v>81</v>
      </c>
      <c r="I27" s="15">
        <f t="shared" si="1"/>
        <v>-312000</v>
      </c>
      <c r="J27" s="17">
        <f t="shared" si="2"/>
        <v>-5.8583848132639843E-3</v>
      </c>
    </row>
    <row r="28" spans="1:10" x14ac:dyDescent="0.25">
      <c r="A28" s="5" t="s">
        <v>31</v>
      </c>
      <c r="B28" s="6">
        <v>390</v>
      </c>
      <c r="C28" s="9">
        <v>3288</v>
      </c>
      <c r="D28" s="11">
        <v>41104000</v>
      </c>
      <c r="E28" s="7">
        <v>404</v>
      </c>
      <c r="F28" s="8">
        <v>3340</v>
      </c>
      <c r="G28" s="13">
        <v>40769000</v>
      </c>
      <c r="H28" s="14">
        <f t="shared" si="0"/>
        <v>66</v>
      </c>
      <c r="I28" s="15">
        <f t="shared" si="1"/>
        <v>-335000</v>
      </c>
      <c r="J28" s="17">
        <f t="shared" si="2"/>
        <v>-8.1500583884780067E-3</v>
      </c>
    </row>
    <row r="29" spans="1:10" x14ac:dyDescent="0.25">
      <c r="A29" s="5" t="s">
        <v>32</v>
      </c>
      <c r="B29" s="6">
        <v>558</v>
      </c>
      <c r="C29" s="9">
        <v>3048</v>
      </c>
      <c r="D29" s="11">
        <v>46754000</v>
      </c>
      <c r="E29" s="7">
        <v>553</v>
      </c>
      <c r="F29" s="8">
        <v>3097</v>
      </c>
      <c r="G29" s="13">
        <v>45692000</v>
      </c>
      <c r="H29" s="14">
        <f t="shared" si="0"/>
        <v>44</v>
      </c>
      <c r="I29" s="15">
        <f t="shared" si="1"/>
        <v>-1062000</v>
      </c>
      <c r="J29" s="17">
        <f t="shared" si="2"/>
        <v>-2.27146340420071E-2</v>
      </c>
    </row>
    <row r="30" spans="1:10" x14ac:dyDescent="0.25">
      <c r="A30" s="5" t="s">
        <v>33</v>
      </c>
      <c r="B30" s="6">
        <v>518</v>
      </c>
      <c r="C30" s="9">
        <v>5199</v>
      </c>
      <c r="D30" s="11">
        <v>59666000</v>
      </c>
      <c r="E30" s="7">
        <v>477</v>
      </c>
      <c r="F30" s="8">
        <v>5189</v>
      </c>
      <c r="G30" s="13">
        <v>56437000</v>
      </c>
      <c r="H30" s="14">
        <f t="shared" si="0"/>
        <v>-51</v>
      </c>
      <c r="I30" s="15">
        <f t="shared" si="1"/>
        <v>-3229000</v>
      </c>
      <c r="J30" s="17">
        <f t="shared" si="2"/>
        <v>-5.4117923105286091E-2</v>
      </c>
    </row>
    <row r="31" spans="1:10" x14ac:dyDescent="0.25">
      <c r="A31" s="5" t="s">
        <v>34</v>
      </c>
      <c r="B31" s="6">
        <v>187</v>
      </c>
      <c r="C31" s="9">
        <v>2624</v>
      </c>
      <c r="D31" s="11">
        <v>38563000</v>
      </c>
      <c r="E31" s="7">
        <v>190</v>
      </c>
      <c r="F31" s="8">
        <v>2570</v>
      </c>
      <c r="G31" s="13">
        <v>37419000</v>
      </c>
      <c r="H31" s="14">
        <f t="shared" si="0"/>
        <v>-51</v>
      </c>
      <c r="I31" s="15">
        <f t="shared" si="1"/>
        <v>-1144000</v>
      </c>
      <c r="J31" s="17">
        <f t="shared" si="2"/>
        <v>-2.9665741773202293E-2</v>
      </c>
    </row>
    <row r="32" spans="1:10" x14ac:dyDescent="0.25">
      <c r="A32" s="5" t="s">
        <v>35</v>
      </c>
      <c r="B32" s="6">
        <v>156</v>
      </c>
      <c r="C32" s="9">
        <v>1715</v>
      </c>
      <c r="D32" s="11">
        <v>25202000</v>
      </c>
      <c r="E32" s="7">
        <v>145</v>
      </c>
      <c r="F32" s="8">
        <v>1728</v>
      </c>
      <c r="G32" s="13">
        <v>24884000</v>
      </c>
      <c r="H32" s="14">
        <f t="shared" si="0"/>
        <v>2</v>
      </c>
      <c r="I32" s="15">
        <f t="shared" si="1"/>
        <v>-318000</v>
      </c>
      <c r="J32" s="17">
        <f t="shared" si="2"/>
        <v>-1.2618046186810571E-2</v>
      </c>
    </row>
    <row r="33" spans="1:10" x14ac:dyDescent="0.25">
      <c r="A33" s="5" t="s">
        <v>36</v>
      </c>
      <c r="B33" s="6">
        <v>555</v>
      </c>
      <c r="C33" s="9">
        <v>4398</v>
      </c>
      <c r="D33" s="11">
        <v>52790000</v>
      </c>
      <c r="E33" s="7">
        <v>546</v>
      </c>
      <c r="F33" s="8">
        <v>4426</v>
      </c>
      <c r="G33" s="13">
        <v>51284000</v>
      </c>
      <c r="H33" s="14">
        <f t="shared" si="0"/>
        <v>19</v>
      </c>
      <c r="I33" s="15">
        <f t="shared" si="1"/>
        <v>-1506000</v>
      </c>
      <c r="J33" s="17">
        <f t="shared" si="2"/>
        <v>-2.8528130327713581E-2</v>
      </c>
    </row>
    <row r="34" spans="1:10" x14ac:dyDescent="0.25">
      <c r="A34" s="5" t="s">
        <v>37</v>
      </c>
      <c r="B34" s="6">
        <v>292</v>
      </c>
      <c r="C34" s="9">
        <v>3171</v>
      </c>
      <c r="D34" s="11">
        <v>39270000</v>
      </c>
      <c r="E34" s="7">
        <v>297</v>
      </c>
      <c r="F34" s="8">
        <v>3115</v>
      </c>
      <c r="G34" s="13">
        <v>37993000</v>
      </c>
      <c r="H34" s="14">
        <f t="shared" si="0"/>
        <v>-51</v>
      </c>
      <c r="I34" s="15">
        <f t="shared" si="1"/>
        <v>-1277000</v>
      </c>
      <c r="J34" s="17">
        <f t="shared" si="2"/>
        <v>-3.2518461930226637E-2</v>
      </c>
    </row>
    <row r="35" spans="1:10" x14ac:dyDescent="0.25">
      <c r="A35" s="5" t="s">
        <v>38</v>
      </c>
      <c r="B35" s="6">
        <v>236</v>
      </c>
      <c r="C35" s="9">
        <v>2192</v>
      </c>
      <c r="D35" s="11">
        <v>29026000</v>
      </c>
      <c r="E35" s="7">
        <v>213</v>
      </c>
      <c r="F35" s="8">
        <v>2272</v>
      </c>
      <c r="G35" s="13">
        <v>28904000</v>
      </c>
      <c r="H35" s="14">
        <f t="shared" si="0"/>
        <v>57</v>
      </c>
      <c r="I35" s="15">
        <f t="shared" si="1"/>
        <v>-122000</v>
      </c>
      <c r="J35" s="17">
        <f t="shared" si="2"/>
        <v>-4.2031282298628818E-3</v>
      </c>
    </row>
    <row r="36" spans="1:10" x14ac:dyDescent="0.25">
      <c r="A36" s="5" t="s">
        <v>39</v>
      </c>
      <c r="B36" s="9">
        <v>1023</v>
      </c>
      <c r="C36" s="9">
        <v>10084</v>
      </c>
      <c r="D36" s="11">
        <v>110270000</v>
      </c>
      <c r="E36" s="8">
        <v>1077</v>
      </c>
      <c r="F36" s="8">
        <v>10443</v>
      </c>
      <c r="G36" s="13">
        <v>109843000</v>
      </c>
      <c r="H36" s="14">
        <f t="shared" si="0"/>
        <v>413</v>
      </c>
      <c r="I36" s="15">
        <f t="shared" si="1"/>
        <v>-427000</v>
      </c>
      <c r="J36" s="17">
        <f t="shared" si="2"/>
        <v>-3.8723134125328738E-3</v>
      </c>
    </row>
    <row r="37" spans="1:10" x14ac:dyDescent="0.25">
      <c r="A37" s="5" t="s">
        <v>40</v>
      </c>
      <c r="B37" s="6">
        <v>203</v>
      </c>
      <c r="C37" s="9">
        <v>1854</v>
      </c>
      <c r="D37" s="11">
        <v>23321000</v>
      </c>
      <c r="E37" s="7">
        <v>180</v>
      </c>
      <c r="F37" s="8">
        <v>1817</v>
      </c>
      <c r="G37" s="13">
        <v>22094000</v>
      </c>
      <c r="H37" s="14">
        <f t="shared" si="0"/>
        <v>-60</v>
      </c>
      <c r="I37" s="15">
        <f t="shared" si="1"/>
        <v>-1227000</v>
      </c>
      <c r="J37" s="17">
        <f t="shared" si="2"/>
        <v>-5.2613524291411175E-2</v>
      </c>
    </row>
    <row r="38" spans="1:10" x14ac:dyDescent="0.25">
      <c r="A38" s="5" t="s">
        <v>41</v>
      </c>
      <c r="B38" s="6">
        <v>280</v>
      </c>
      <c r="C38" s="9">
        <v>3027</v>
      </c>
      <c r="D38" s="11">
        <v>42209000</v>
      </c>
      <c r="E38" s="7">
        <v>296</v>
      </c>
      <c r="F38" s="8">
        <v>3101</v>
      </c>
      <c r="G38" s="13">
        <v>42199000</v>
      </c>
      <c r="H38" s="14">
        <f t="shared" si="0"/>
        <v>90</v>
      </c>
      <c r="I38" s="15">
        <f t="shared" si="1"/>
        <v>-10000</v>
      </c>
      <c r="J38" s="17">
        <f t="shared" si="2"/>
        <v>-2.369162974721031E-4</v>
      </c>
    </row>
    <row r="39" spans="1:10" x14ac:dyDescent="0.25">
      <c r="A39" s="5" t="s">
        <v>42</v>
      </c>
      <c r="B39" s="6">
        <v>205</v>
      </c>
      <c r="C39" s="9">
        <v>2160</v>
      </c>
      <c r="D39" s="11">
        <v>23383000</v>
      </c>
      <c r="E39" s="7">
        <v>176</v>
      </c>
      <c r="F39" s="8">
        <v>2189</v>
      </c>
      <c r="G39" s="13">
        <v>22838000</v>
      </c>
      <c r="H39" s="14">
        <f t="shared" si="0"/>
        <v>0</v>
      </c>
      <c r="I39" s="15">
        <f t="shared" si="1"/>
        <v>-545000</v>
      </c>
      <c r="J39" s="17">
        <f t="shared" si="2"/>
        <v>-2.3307531112346576E-2</v>
      </c>
    </row>
    <row r="40" spans="1:10" x14ac:dyDescent="0.25">
      <c r="A40" s="5" t="s">
        <v>43</v>
      </c>
      <c r="B40" s="6">
        <v>150</v>
      </c>
      <c r="C40" s="9">
        <v>1522</v>
      </c>
      <c r="D40" s="11">
        <v>16799000</v>
      </c>
      <c r="E40" s="7">
        <v>139</v>
      </c>
      <c r="F40" s="8">
        <v>1522</v>
      </c>
      <c r="G40" s="13">
        <v>16071000</v>
      </c>
      <c r="H40" s="14">
        <f t="shared" si="0"/>
        <v>-11</v>
      </c>
      <c r="I40" s="15">
        <f t="shared" si="1"/>
        <v>-728000</v>
      </c>
      <c r="J40" s="17">
        <f t="shared" si="2"/>
        <v>-4.3335912851955476E-2</v>
      </c>
    </row>
    <row r="41" spans="1:10" x14ac:dyDescent="0.25">
      <c r="A41" s="5" t="s">
        <v>44</v>
      </c>
      <c r="B41" s="6">
        <v>316</v>
      </c>
      <c r="C41" s="9">
        <v>2300</v>
      </c>
      <c r="D41" s="11">
        <v>28414000</v>
      </c>
      <c r="E41" s="7">
        <v>309</v>
      </c>
      <c r="F41" s="8">
        <v>2331</v>
      </c>
      <c r="G41" s="13">
        <v>27531000</v>
      </c>
      <c r="H41" s="14">
        <f t="shared" si="0"/>
        <v>24</v>
      </c>
      <c r="I41" s="15">
        <f t="shared" si="1"/>
        <v>-883000</v>
      </c>
      <c r="J41" s="17">
        <f t="shared" si="2"/>
        <v>-3.1076230027451256E-2</v>
      </c>
    </row>
    <row r="42" spans="1:10" x14ac:dyDescent="0.25">
      <c r="A42" s="5" t="s">
        <v>45</v>
      </c>
      <c r="B42" s="6">
        <v>772</v>
      </c>
      <c r="C42" s="9">
        <v>6623</v>
      </c>
      <c r="D42" s="11">
        <v>78589000</v>
      </c>
      <c r="E42" s="7">
        <v>754</v>
      </c>
      <c r="F42" s="8">
        <v>6593</v>
      </c>
      <c r="G42" s="13">
        <v>75048000</v>
      </c>
      <c r="H42" s="14">
        <f t="shared" si="0"/>
        <v>-48</v>
      </c>
      <c r="I42" s="15">
        <f t="shared" si="1"/>
        <v>-3541000</v>
      </c>
      <c r="J42" s="17">
        <f t="shared" si="2"/>
        <v>-4.5057196299736604E-2</v>
      </c>
    </row>
    <row r="43" spans="1:10" x14ac:dyDescent="0.25">
      <c r="A43" s="5" t="s">
        <v>46</v>
      </c>
      <c r="B43" s="6">
        <v>344</v>
      </c>
      <c r="C43" s="9">
        <v>4262</v>
      </c>
      <c r="D43" s="11">
        <v>54453000</v>
      </c>
      <c r="E43" s="7">
        <v>363</v>
      </c>
      <c r="F43" s="8">
        <v>4338</v>
      </c>
      <c r="G43" s="13">
        <v>54480000</v>
      </c>
      <c r="H43" s="14">
        <f t="shared" si="0"/>
        <v>95</v>
      </c>
      <c r="I43" s="15">
        <f t="shared" si="1"/>
        <v>27000</v>
      </c>
      <c r="J43" s="17">
        <f t="shared" si="2"/>
        <v>4.9584044956200763E-4</v>
      </c>
    </row>
    <row r="44" spans="1:10" x14ac:dyDescent="0.25">
      <c r="A44" s="5" t="s">
        <v>47</v>
      </c>
      <c r="B44" s="6">
        <v>479</v>
      </c>
      <c r="C44" s="9">
        <v>5225</v>
      </c>
      <c r="D44" s="11">
        <v>69885000</v>
      </c>
      <c r="E44" s="7">
        <v>453</v>
      </c>
      <c r="F44" s="8">
        <v>5200</v>
      </c>
      <c r="G44" s="13">
        <v>68253000</v>
      </c>
      <c r="H44" s="14">
        <f t="shared" si="0"/>
        <v>-51</v>
      </c>
      <c r="I44" s="15">
        <f t="shared" si="1"/>
        <v>-1632000</v>
      </c>
      <c r="J44" s="17">
        <f t="shared" si="2"/>
        <v>-2.3352650783429921E-2</v>
      </c>
    </row>
    <row r="45" spans="1:10" x14ac:dyDescent="0.25">
      <c r="A45" s="5" t="s">
        <v>48</v>
      </c>
      <c r="B45" s="6">
        <v>135</v>
      </c>
      <c r="C45" s="9">
        <v>1205</v>
      </c>
      <c r="D45" s="11">
        <v>35762000</v>
      </c>
      <c r="E45" s="7">
        <v>138</v>
      </c>
      <c r="F45" s="8">
        <v>1318</v>
      </c>
      <c r="G45" s="13">
        <v>36513000</v>
      </c>
      <c r="H45" s="14">
        <f t="shared" si="0"/>
        <v>116</v>
      </c>
      <c r="I45" s="15">
        <f t="shared" si="1"/>
        <v>751000</v>
      </c>
      <c r="J45" s="17">
        <f t="shared" si="2"/>
        <v>2.0999944074716181E-2</v>
      </c>
    </row>
    <row r="46" spans="1:10" x14ac:dyDescent="0.25">
      <c r="A46" s="5" t="s">
        <v>49</v>
      </c>
      <c r="B46" s="6">
        <v>110</v>
      </c>
      <c r="C46" s="6">
        <v>357</v>
      </c>
      <c r="D46" s="11">
        <v>8628000</v>
      </c>
      <c r="E46" s="7">
        <v>95</v>
      </c>
      <c r="F46" s="7">
        <v>382</v>
      </c>
      <c r="G46" s="13">
        <v>8495000</v>
      </c>
      <c r="H46" s="14">
        <f t="shared" si="0"/>
        <v>10</v>
      </c>
      <c r="I46" s="15">
        <f t="shared" si="1"/>
        <v>-133000</v>
      </c>
      <c r="J46" s="17">
        <f t="shared" si="2"/>
        <v>-1.5414928140936486E-2</v>
      </c>
    </row>
    <row r="47" spans="1:10" x14ac:dyDescent="0.25">
      <c r="A47" s="5" t="s">
        <v>50</v>
      </c>
      <c r="B47" s="6">
        <v>722</v>
      </c>
      <c r="C47" s="9">
        <v>7585</v>
      </c>
      <c r="D47" s="11">
        <v>84583000</v>
      </c>
      <c r="E47" s="7">
        <v>731</v>
      </c>
      <c r="F47" s="8">
        <v>7803</v>
      </c>
      <c r="G47" s="13">
        <v>84846000</v>
      </c>
      <c r="H47" s="14">
        <f t="shared" si="0"/>
        <v>227</v>
      </c>
      <c r="I47" s="15">
        <f t="shared" si="1"/>
        <v>263000</v>
      </c>
      <c r="J47" s="17">
        <f t="shared" si="2"/>
        <v>3.1093718595935353E-3</v>
      </c>
    </row>
    <row r="48" spans="1:10" x14ac:dyDescent="0.25">
      <c r="A48" s="5" t="s">
        <v>51</v>
      </c>
      <c r="B48" s="9">
        <v>1078</v>
      </c>
      <c r="C48" s="9">
        <v>9848</v>
      </c>
      <c r="D48" s="11">
        <v>115265000</v>
      </c>
      <c r="E48" s="8">
        <v>1066</v>
      </c>
      <c r="F48" s="8">
        <v>10204</v>
      </c>
      <c r="G48" s="13">
        <v>113063000</v>
      </c>
      <c r="H48" s="14">
        <f t="shared" si="0"/>
        <v>344</v>
      </c>
      <c r="I48" s="15">
        <f t="shared" si="1"/>
        <v>-2202000</v>
      </c>
      <c r="J48" s="17">
        <f t="shared" si="2"/>
        <v>-1.9103804277100594E-2</v>
      </c>
    </row>
    <row r="49" spans="1:10" x14ac:dyDescent="0.25">
      <c r="A49" s="5" t="s">
        <v>52</v>
      </c>
      <c r="B49" s="6">
        <v>236</v>
      </c>
      <c r="C49" s="9">
        <v>2787</v>
      </c>
      <c r="D49" s="11">
        <v>44259000</v>
      </c>
      <c r="E49" s="7">
        <v>252</v>
      </c>
      <c r="F49" s="8">
        <v>2741</v>
      </c>
      <c r="G49" s="13">
        <v>43422000</v>
      </c>
      <c r="H49" s="14">
        <f t="shared" si="0"/>
        <v>-30</v>
      </c>
      <c r="I49" s="15">
        <f t="shared" si="1"/>
        <v>-837000</v>
      </c>
      <c r="J49" s="17">
        <f t="shared" si="2"/>
        <v>-1.8911407849251001E-2</v>
      </c>
    </row>
    <row r="50" spans="1:10" x14ac:dyDescent="0.25">
      <c r="A50" s="5" t="s">
        <v>53</v>
      </c>
      <c r="B50" s="6">
        <v>523</v>
      </c>
      <c r="C50" s="9">
        <v>5283</v>
      </c>
      <c r="D50" s="11">
        <v>71412000</v>
      </c>
      <c r="E50" s="7">
        <v>548</v>
      </c>
      <c r="F50" s="8">
        <v>5264</v>
      </c>
      <c r="G50" s="13">
        <v>69227000</v>
      </c>
      <c r="H50" s="14">
        <f t="shared" si="0"/>
        <v>6</v>
      </c>
      <c r="I50" s="15">
        <f t="shared" si="1"/>
        <v>-2185000</v>
      </c>
      <c r="J50" s="17">
        <f t="shared" si="2"/>
        <v>-3.059709852685823E-2</v>
      </c>
    </row>
    <row r="51" spans="1:10" x14ac:dyDescent="0.25">
      <c r="A51" s="5" t="s">
        <v>54</v>
      </c>
      <c r="B51" s="6">
        <v>388</v>
      </c>
      <c r="C51" s="9">
        <v>5518</v>
      </c>
      <c r="D51" s="11">
        <v>50714000</v>
      </c>
      <c r="E51" s="7">
        <v>415</v>
      </c>
      <c r="F51" s="8">
        <v>5656</v>
      </c>
      <c r="G51" s="13">
        <v>50733000</v>
      </c>
      <c r="H51" s="14">
        <f t="shared" si="0"/>
        <v>165</v>
      </c>
      <c r="I51" s="15">
        <f t="shared" si="1"/>
        <v>19000</v>
      </c>
      <c r="J51" s="17">
        <f t="shared" si="2"/>
        <v>3.746499980281579E-4</v>
      </c>
    </row>
    <row r="52" spans="1:10" x14ac:dyDescent="0.25">
      <c r="A52" s="5" t="s">
        <v>55</v>
      </c>
      <c r="B52" s="6">
        <v>93</v>
      </c>
      <c r="C52" s="9">
        <v>1268</v>
      </c>
      <c r="D52" s="11">
        <v>21459000</v>
      </c>
      <c r="E52" s="7">
        <v>90</v>
      </c>
      <c r="F52" s="8">
        <v>1272</v>
      </c>
      <c r="G52" s="13">
        <v>20941000</v>
      </c>
      <c r="H52" s="14">
        <f t="shared" si="0"/>
        <v>1</v>
      </c>
      <c r="I52" s="15">
        <f t="shared" si="1"/>
        <v>-518000</v>
      </c>
      <c r="J52" s="17">
        <f t="shared" si="2"/>
        <v>-2.4139055873992264E-2</v>
      </c>
    </row>
    <row r="53" spans="1:10" x14ac:dyDescent="0.25">
      <c r="A53" s="5" t="s">
        <v>56</v>
      </c>
      <c r="B53" s="6">
        <v>278</v>
      </c>
      <c r="C53" s="9">
        <v>2986</v>
      </c>
      <c r="D53" s="11">
        <v>43749000</v>
      </c>
      <c r="E53" s="7">
        <v>277</v>
      </c>
      <c r="F53" s="8">
        <v>2963</v>
      </c>
      <c r="G53" s="13">
        <v>42780000</v>
      </c>
      <c r="H53" s="14">
        <f t="shared" si="0"/>
        <v>-24</v>
      </c>
      <c r="I53" s="15">
        <f t="shared" si="1"/>
        <v>-969000</v>
      </c>
      <c r="J53" s="17">
        <f t="shared" si="2"/>
        <v>-2.2149077693204417E-2</v>
      </c>
    </row>
    <row r="54" spans="1:10" x14ac:dyDescent="0.25">
      <c r="A54" s="5" t="s">
        <v>57</v>
      </c>
      <c r="B54" s="9">
        <v>1043</v>
      </c>
      <c r="C54" s="9">
        <v>8494</v>
      </c>
      <c r="D54" s="11">
        <v>97233000</v>
      </c>
      <c r="E54" s="7">
        <v>995</v>
      </c>
      <c r="F54" s="8">
        <v>8611</v>
      </c>
      <c r="G54" s="13">
        <v>94060000</v>
      </c>
      <c r="H54" s="14">
        <f t="shared" si="0"/>
        <v>69</v>
      </c>
      <c r="I54" s="15">
        <f t="shared" si="1"/>
        <v>-3173000</v>
      </c>
      <c r="J54" s="17">
        <f t="shared" si="2"/>
        <v>-3.2632953832546566E-2</v>
      </c>
    </row>
    <row r="55" spans="1:10" x14ac:dyDescent="0.25">
      <c r="A55" s="5" t="s">
        <v>58</v>
      </c>
      <c r="B55" s="6">
        <v>953</v>
      </c>
      <c r="C55" s="9">
        <v>9991</v>
      </c>
      <c r="D55" s="11">
        <v>107666000</v>
      </c>
      <c r="E55" s="7">
        <v>949</v>
      </c>
      <c r="F55" s="8">
        <v>10086</v>
      </c>
      <c r="G55" s="13">
        <v>103762000</v>
      </c>
      <c r="H55" s="14">
        <f t="shared" si="0"/>
        <v>91</v>
      </c>
      <c r="I55" s="15">
        <f t="shared" si="1"/>
        <v>-3904000</v>
      </c>
      <c r="J55" s="17">
        <f t="shared" si="2"/>
        <v>-3.6260286441402112E-2</v>
      </c>
    </row>
    <row r="56" spans="1:10" x14ac:dyDescent="0.25">
      <c r="A56" s="5" t="s">
        <v>59</v>
      </c>
      <c r="B56" s="9">
        <v>1999</v>
      </c>
      <c r="C56" s="9">
        <v>22523</v>
      </c>
      <c r="D56" s="11">
        <v>236835000</v>
      </c>
      <c r="E56" s="8">
        <v>1896</v>
      </c>
      <c r="F56" s="8">
        <v>23696</v>
      </c>
      <c r="G56" s="13">
        <v>234675000</v>
      </c>
      <c r="H56" s="14">
        <f t="shared" si="0"/>
        <v>1070</v>
      </c>
      <c r="I56" s="15">
        <f t="shared" si="1"/>
        <v>-2160000</v>
      </c>
      <c r="J56" s="17">
        <f t="shared" si="2"/>
        <v>-9.1202736082082458E-3</v>
      </c>
    </row>
    <row r="57" spans="1:10" x14ac:dyDescent="0.25">
      <c r="A57" s="5" t="s">
        <v>60</v>
      </c>
      <c r="B57" s="6">
        <v>556</v>
      </c>
      <c r="C57" s="9">
        <v>2989</v>
      </c>
      <c r="D57" s="11">
        <v>43620000</v>
      </c>
      <c r="E57" s="7">
        <v>568</v>
      </c>
      <c r="F57" s="8">
        <v>3028</v>
      </c>
      <c r="G57" s="13">
        <v>42724000</v>
      </c>
      <c r="H57" s="14">
        <f t="shared" si="0"/>
        <v>51</v>
      </c>
      <c r="I57" s="15">
        <f t="shared" si="1"/>
        <v>-896000</v>
      </c>
      <c r="J57" s="17">
        <f t="shared" si="2"/>
        <v>-2.0541036221916553E-2</v>
      </c>
    </row>
    <row r="58" spans="1:10" x14ac:dyDescent="0.25">
      <c r="A58" s="5" t="s">
        <v>61</v>
      </c>
      <c r="B58" s="6">
        <v>669</v>
      </c>
      <c r="C58" s="9">
        <v>7880</v>
      </c>
      <c r="D58" s="11">
        <v>81911000</v>
      </c>
      <c r="E58" s="7">
        <v>670</v>
      </c>
      <c r="F58" s="8">
        <v>8129</v>
      </c>
      <c r="G58" s="13">
        <v>80343000</v>
      </c>
      <c r="H58" s="14">
        <f t="shared" si="0"/>
        <v>250</v>
      </c>
      <c r="I58" s="15">
        <f t="shared" si="1"/>
        <v>-1568000</v>
      </c>
      <c r="J58" s="17">
        <f t="shared" si="2"/>
        <v>-1.9142728082919266E-2</v>
      </c>
    </row>
    <row r="59" spans="1:10" x14ac:dyDescent="0.25">
      <c r="A59" s="5" t="s">
        <v>62</v>
      </c>
      <c r="B59" s="6">
        <v>246</v>
      </c>
      <c r="C59" s="9">
        <v>2824</v>
      </c>
      <c r="D59" s="11">
        <v>37607000</v>
      </c>
      <c r="E59" s="7">
        <v>258</v>
      </c>
      <c r="F59" s="8">
        <v>2821</v>
      </c>
      <c r="G59" s="13">
        <v>37207000</v>
      </c>
      <c r="H59" s="14">
        <f t="shared" si="0"/>
        <v>9</v>
      </c>
      <c r="I59" s="15">
        <f t="shared" si="1"/>
        <v>-400000</v>
      </c>
      <c r="J59" s="17">
        <f t="shared" si="2"/>
        <v>-1.0636317706809902E-2</v>
      </c>
    </row>
    <row r="60" spans="1:10" x14ac:dyDescent="0.25">
      <c r="A60" s="5" t="s">
        <v>63</v>
      </c>
      <c r="B60" s="6">
        <v>401</v>
      </c>
      <c r="C60" s="9">
        <v>3800</v>
      </c>
      <c r="D60" s="11">
        <v>41209000</v>
      </c>
      <c r="E60" s="7">
        <v>441</v>
      </c>
      <c r="F60" s="8">
        <v>3898</v>
      </c>
      <c r="G60" s="13">
        <v>40331000</v>
      </c>
      <c r="H60" s="14">
        <f t="shared" si="0"/>
        <v>138</v>
      </c>
      <c r="I60" s="15">
        <f t="shared" si="1"/>
        <v>-878000</v>
      </c>
      <c r="J60" s="17">
        <f t="shared" si="2"/>
        <v>-2.1306025382804728E-2</v>
      </c>
    </row>
    <row r="61" spans="1:10" x14ac:dyDescent="0.25">
      <c r="A61" s="5" t="s">
        <v>64</v>
      </c>
      <c r="B61" s="6">
        <v>968</v>
      </c>
      <c r="C61" s="9">
        <v>4295</v>
      </c>
      <c r="D61" s="11">
        <v>64651000</v>
      </c>
      <c r="E61" s="7">
        <v>906</v>
      </c>
      <c r="F61" s="8">
        <v>4351</v>
      </c>
      <c r="G61" s="13">
        <v>62621000</v>
      </c>
      <c r="H61" s="14">
        <f t="shared" si="0"/>
        <v>-6</v>
      </c>
      <c r="I61" s="15">
        <f t="shared" si="1"/>
        <v>-2030000</v>
      </c>
      <c r="J61" s="17">
        <f t="shared" si="2"/>
        <v>-3.139935963867535E-2</v>
      </c>
    </row>
    <row r="62" spans="1:10" x14ac:dyDescent="0.25">
      <c r="A62" s="5" t="s">
        <v>65</v>
      </c>
      <c r="B62" s="6">
        <v>434</v>
      </c>
      <c r="C62" s="9">
        <v>3794</v>
      </c>
      <c r="D62" s="11">
        <v>46398000</v>
      </c>
      <c r="E62" s="7">
        <v>455</v>
      </c>
      <c r="F62" s="8">
        <v>3807</v>
      </c>
      <c r="G62" s="13">
        <v>45741000</v>
      </c>
      <c r="H62" s="14">
        <f t="shared" si="0"/>
        <v>34</v>
      </c>
      <c r="I62" s="15">
        <f t="shared" si="1"/>
        <v>-657000</v>
      </c>
      <c r="J62" s="17">
        <f t="shared" si="2"/>
        <v>-1.4160093107461528E-2</v>
      </c>
    </row>
    <row r="63" spans="1:10" x14ac:dyDescent="0.25">
      <c r="A63" s="5" t="s">
        <v>66</v>
      </c>
      <c r="B63" s="6">
        <v>286</v>
      </c>
      <c r="C63" s="9">
        <v>3109</v>
      </c>
      <c r="D63" s="11">
        <v>42821000</v>
      </c>
      <c r="E63" s="7">
        <v>291</v>
      </c>
      <c r="F63" s="8">
        <v>3076</v>
      </c>
      <c r="G63" s="13">
        <v>41543000</v>
      </c>
      <c r="H63" s="14">
        <f t="shared" si="0"/>
        <v>-28</v>
      </c>
      <c r="I63" s="15">
        <f t="shared" si="1"/>
        <v>-1278000</v>
      </c>
      <c r="J63" s="17">
        <f t="shared" si="2"/>
        <v>-2.9845169426216109E-2</v>
      </c>
    </row>
    <row r="64" spans="1:10" x14ac:dyDescent="0.25">
      <c r="A64" s="5" t="s">
        <v>67</v>
      </c>
      <c r="B64" s="6">
        <v>372</v>
      </c>
      <c r="C64" s="9">
        <v>4350</v>
      </c>
      <c r="D64" s="11">
        <v>51692000</v>
      </c>
      <c r="E64" s="7">
        <v>399</v>
      </c>
      <c r="F64" s="8">
        <v>4252</v>
      </c>
      <c r="G64" s="13">
        <v>49702000</v>
      </c>
      <c r="H64" s="14">
        <f t="shared" si="0"/>
        <v>-71</v>
      </c>
      <c r="I64" s="15">
        <f t="shared" si="1"/>
        <v>-1990000</v>
      </c>
      <c r="J64" s="17">
        <f t="shared" si="2"/>
        <v>-3.8497252959839044E-2</v>
      </c>
    </row>
    <row r="65" spans="1:10" x14ac:dyDescent="0.25">
      <c r="A65" s="5" t="s">
        <v>68</v>
      </c>
      <c r="B65" s="6">
        <v>675</v>
      </c>
      <c r="C65" s="9">
        <v>6522</v>
      </c>
      <c r="D65" s="11">
        <v>76790000</v>
      </c>
      <c r="E65" s="7">
        <v>673</v>
      </c>
      <c r="F65" s="8">
        <v>6659</v>
      </c>
      <c r="G65" s="13">
        <v>75827000</v>
      </c>
      <c r="H65" s="14">
        <f t="shared" si="0"/>
        <v>135</v>
      </c>
      <c r="I65" s="15">
        <f t="shared" si="1"/>
        <v>-963000</v>
      </c>
      <c r="J65" s="17">
        <f t="shared" si="2"/>
        <v>-1.2540695403047272E-2</v>
      </c>
    </row>
    <row r="66" spans="1:10" x14ac:dyDescent="0.25">
      <c r="J66" s="17"/>
    </row>
    <row r="67" spans="1:10" s="1" customFormat="1" x14ac:dyDescent="0.25">
      <c r="A67" s="2" t="s">
        <v>69</v>
      </c>
      <c r="B67" s="3">
        <f>SUM(B3:B65)</f>
        <v>57625</v>
      </c>
      <c r="C67" s="3">
        <f t="shared" ref="C67:G67" si="3">SUM(C3:C65)</f>
        <v>588666</v>
      </c>
      <c r="D67" s="10">
        <f t="shared" si="3"/>
        <v>6741007000</v>
      </c>
      <c r="E67" s="4">
        <f t="shared" si="3"/>
        <v>58165</v>
      </c>
      <c r="F67" s="4">
        <f t="shared" si="3"/>
        <v>601425</v>
      </c>
      <c r="G67" s="12">
        <f t="shared" si="3"/>
        <v>6605211000</v>
      </c>
      <c r="H67" s="18">
        <f>F67+0.5*E67-C67-0.5*B67</f>
        <v>13029</v>
      </c>
      <c r="I67" s="19">
        <f>G67-D67</f>
        <v>-135796000</v>
      </c>
      <c r="J67" s="20">
        <f>I67/D67</f>
        <v>-2.0144764721353944E-2</v>
      </c>
    </row>
    <row r="68" spans="1:10" s="1" customFormat="1" x14ac:dyDescent="0.25">
      <c r="A68" s="2"/>
      <c r="B68" s="3"/>
      <c r="C68" s="3"/>
      <c r="D68" s="10"/>
      <c r="E68" s="4"/>
      <c r="F68" s="4"/>
      <c r="G68" s="12"/>
      <c r="H68" s="18"/>
      <c r="I68" s="19"/>
      <c r="J68" s="20"/>
    </row>
    <row r="69" spans="1:10" s="1" customFormat="1" x14ac:dyDescent="0.25">
      <c r="A69" s="2" t="s">
        <v>70</v>
      </c>
      <c r="B69" s="3"/>
      <c r="C69" s="3"/>
      <c r="D69" s="10">
        <f>D67/(C67+0.5*B67)</f>
        <v>10916.990632062492</v>
      </c>
      <c r="E69" s="4"/>
      <c r="F69" s="4"/>
      <c r="G69" s="12">
        <f>G67/(F67+0.5*E67)</f>
        <v>10476.022886325698</v>
      </c>
      <c r="H69" s="18"/>
      <c r="I69" s="19">
        <f>G69-D69</f>
        <v>-440.96774573679431</v>
      </c>
      <c r="J69" s="20">
        <f>I69/D69</f>
        <v>-4.039279327049166E-2</v>
      </c>
    </row>
  </sheetData>
  <conditionalFormatting sqref="J3:J69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Alberta Teachers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Teghtmeyer</dc:creator>
  <cp:lastModifiedBy>Jonathan Teghtmeyer</cp:lastModifiedBy>
  <dcterms:created xsi:type="dcterms:W3CDTF">2020-01-22T17:03:48Z</dcterms:created>
  <dcterms:modified xsi:type="dcterms:W3CDTF">2020-02-07T03:57:36Z</dcterms:modified>
</cp:coreProperties>
</file>